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stomer Service\New folder\Najwa\"/>
    </mc:Choice>
  </mc:AlternateContent>
  <xr:revisionPtr revIDLastSave="0" documentId="8_{0937D856-4785-4F1F-AC74-A1A498D50911}" xr6:coauthVersionLast="47" xr6:coauthVersionMax="47" xr10:uidLastSave="{00000000-0000-0000-0000-000000000000}"/>
  <workbookProtection workbookPassword="CC62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25" i="1" l="1"/>
  <c r="J44" i="1"/>
  <c r="C39" i="1"/>
  <c r="C56" i="1"/>
  <c r="E17" i="2" l="1"/>
  <c r="E29" i="2"/>
  <c r="E28" i="2"/>
  <c r="C60" i="1" s="1"/>
  <c r="E27" i="2"/>
  <c r="C58" i="1" s="1"/>
  <c r="E25" i="2"/>
  <c r="E24" i="2"/>
  <c r="E23" i="2"/>
  <c r="E22" i="2"/>
  <c r="E21" i="2"/>
  <c r="J35" i="1" s="1"/>
  <c r="E20" i="2"/>
  <c r="E19" i="2"/>
  <c r="E14" i="2"/>
  <c r="E15" i="2"/>
  <c r="E16" i="2"/>
  <c r="E13" i="2"/>
  <c r="E4" i="2"/>
  <c r="F22" i="1" s="1"/>
  <c r="E5" i="2"/>
  <c r="F23" i="1" s="1"/>
  <c r="E6" i="2"/>
  <c r="F24" i="1" s="1"/>
  <c r="E7" i="2"/>
  <c r="F25" i="1" s="1"/>
  <c r="E8" i="2"/>
  <c r="F26" i="1" s="1"/>
  <c r="E9" i="2"/>
  <c r="F27" i="1" s="1"/>
  <c r="E10" i="2"/>
  <c r="F28" i="1" s="1"/>
  <c r="E3" i="2"/>
  <c r="F21" i="1" s="1"/>
  <c r="F35" i="1"/>
  <c r="F58" i="1"/>
  <c r="F19" i="1"/>
  <c r="J14" i="1"/>
  <c r="J18" i="1" s="1"/>
  <c r="J25" i="1" s="1"/>
  <c r="C59" i="1" l="1"/>
  <c r="C63" i="1" s="1"/>
</calcChain>
</file>

<file path=xl/sharedStrings.xml><?xml version="1.0" encoding="utf-8"?>
<sst xmlns="http://schemas.openxmlformats.org/spreadsheetml/2006/main" count="215" uniqueCount="149">
  <si>
    <t>Coca-Cola</t>
  </si>
  <si>
    <t>Diet Coke</t>
  </si>
  <si>
    <t>Coke Zero</t>
  </si>
  <si>
    <t>Sprite</t>
  </si>
  <si>
    <t>Ginger Ale</t>
  </si>
  <si>
    <t>Sprite Zero</t>
  </si>
  <si>
    <t>Tonic</t>
  </si>
  <si>
    <t>Root Beer</t>
  </si>
  <si>
    <t>Champagne</t>
  </si>
  <si>
    <t>Orange</t>
  </si>
  <si>
    <t>Fruit Punch</t>
  </si>
  <si>
    <t>Grape</t>
  </si>
  <si>
    <t>Dr. Pepper</t>
  </si>
  <si>
    <t>Frosted Banana</t>
  </si>
  <si>
    <t>Frosted Mango</t>
  </si>
  <si>
    <t>Frosted Strawberry</t>
  </si>
  <si>
    <t>Frosted Piña Colada</t>
  </si>
  <si>
    <t>Coke</t>
  </si>
  <si>
    <t>20 LB</t>
  </si>
  <si>
    <t>35 LB</t>
  </si>
  <si>
    <t>50 LB</t>
  </si>
  <si>
    <t>Power-C</t>
  </si>
  <si>
    <t>XXX/Acai</t>
  </si>
  <si>
    <t>Lemon Lime</t>
  </si>
  <si>
    <t>Mountain Blast</t>
  </si>
  <si>
    <t xml:space="preserve">Coke  </t>
  </si>
  <si>
    <t xml:space="preserve">Dasani Water </t>
  </si>
  <si>
    <t>Canada Dry Ginger Ale</t>
  </si>
  <si>
    <t>Minute Maid Juices</t>
  </si>
  <si>
    <t>Schweppes Ginger Ale</t>
  </si>
  <si>
    <t>Schweppes Tonic</t>
  </si>
  <si>
    <t>Schweppes Club Soda</t>
  </si>
  <si>
    <t>Fanta Orange</t>
  </si>
  <si>
    <t>Fanta Fruit Punch</t>
  </si>
  <si>
    <t>Fanta Grape</t>
  </si>
  <si>
    <t>Bahamas Goombay Punch</t>
  </si>
  <si>
    <t>Barq's Root Beer</t>
  </si>
  <si>
    <t>Barritts Ginger Beer</t>
  </si>
  <si>
    <t>Barritts Diet Ginger Beer</t>
  </si>
  <si>
    <t>Goombay Fruit Champagne</t>
  </si>
  <si>
    <t>Fanta Strawberry</t>
  </si>
  <si>
    <t>Schweppes Gingerale</t>
  </si>
  <si>
    <t xml:space="preserve">Co2 Tanks </t>
  </si>
  <si>
    <t>Customer Signature:___________________</t>
  </si>
  <si>
    <r>
      <rPr>
        <b/>
        <sz val="16"/>
        <color theme="1"/>
        <rFont val="Calibri"/>
        <family val="2"/>
        <scheme val="minor"/>
      </rPr>
      <t>Purchase Order No.:</t>
    </r>
    <r>
      <rPr>
        <sz val="16"/>
        <color theme="1"/>
        <rFont val="Calibri"/>
        <family val="2"/>
        <scheme val="minor"/>
      </rPr>
      <t>_________________________________</t>
    </r>
  </si>
  <si>
    <t xml:space="preserve">Subtotal </t>
  </si>
  <si>
    <t>Subtotal</t>
  </si>
  <si>
    <t>Quantity</t>
  </si>
  <si>
    <t>Order Quantity :______________</t>
  </si>
  <si>
    <t xml:space="preserve">Apple Juice </t>
  </si>
  <si>
    <t>Cranberry Juice</t>
  </si>
  <si>
    <t>Fruit Punch Juice</t>
  </si>
  <si>
    <t xml:space="preserve">Ice Tea Lemon </t>
  </si>
  <si>
    <t xml:space="preserve">Orange Juice </t>
  </si>
  <si>
    <t>Pineapple Juice</t>
  </si>
  <si>
    <t>Lemonade</t>
  </si>
  <si>
    <t xml:space="preserve">Sweet &amp; Sour </t>
  </si>
  <si>
    <t xml:space="preserve">12 OZ  </t>
  </si>
  <si>
    <t xml:space="preserve">20 OZ </t>
  </si>
  <si>
    <t xml:space="preserve">1 LTR </t>
  </si>
  <si>
    <t xml:space="preserve">1.5 LTR </t>
  </si>
  <si>
    <t xml:space="preserve">Apple 450 Ml </t>
  </si>
  <si>
    <t>Orange 450 ml</t>
  </si>
  <si>
    <t xml:space="preserve">Ruby Red 450ml </t>
  </si>
  <si>
    <t xml:space="preserve">Cran Apple Ras 450ml </t>
  </si>
  <si>
    <t xml:space="preserve">Cran Grape 450ml </t>
  </si>
  <si>
    <t xml:space="preserve">Lemonade </t>
  </si>
  <si>
    <t xml:space="preserve">Pink Lemonade </t>
  </si>
  <si>
    <t>QUANTITY</t>
  </si>
  <si>
    <t xml:space="preserve">PRICE </t>
  </si>
  <si>
    <t>Order Total :______________</t>
  </si>
  <si>
    <t>Sparkling Water</t>
  </si>
  <si>
    <t>Schweppes Grapefruit</t>
  </si>
  <si>
    <t>Energy</t>
  </si>
  <si>
    <t>Khaoz</t>
  </si>
  <si>
    <t>Ultra</t>
  </si>
  <si>
    <t>Java Mean Bean</t>
  </si>
  <si>
    <t>Java Loca Moca</t>
  </si>
  <si>
    <t>50LB</t>
  </si>
  <si>
    <t>Juice BIBs (1x5gal)</t>
  </si>
  <si>
    <t xml:space="preserve">Schweppes Grape Fruit </t>
  </si>
  <si>
    <t>MONSTER ENERGY DRINKS</t>
  </si>
  <si>
    <r>
      <rPr>
        <b/>
        <sz val="16"/>
        <color theme="1"/>
        <rFont val="Calibri"/>
        <family val="2"/>
        <scheme val="minor"/>
      </rPr>
      <t>Requested Delivery Date:</t>
    </r>
    <r>
      <rPr>
        <u/>
        <sz val="16"/>
        <color theme="1"/>
        <rFont val="Calibri"/>
        <family val="2"/>
        <scheme val="minor"/>
      </rPr>
      <t>_</t>
    </r>
  </si>
  <si>
    <t xml:space="preserve">Dasani Sparkling White Peach </t>
  </si>
  <si>
    <t>Dasani Sparkling Lemon Lime</t>
  </si>
  <si>
    <t xml:space="preserve">Dasani Sparkling Berry </t>
  </si>
  <si>
    <t>Tetra Packs</t>
  </si>
  <si>
    <t xml:space="preserve">Minute Maid Apple </t>
  </si>
  <si>
    <t xml:space="preserve">Honest Kids Fruit Punch </t>
  </si>
  <si>
    <t xml:space="preserve">Honest Kids Apple </t>
  </si>
  <si>
    <t xml:space="preserve">Cranberry Juice </t>
  </si>
  <si>
    <r>
      <rPr>
        <b/>
        <sz val="16"/>
        <color theme="1"/>
        <rFont val="Calibri"/>
        <family val="2"/>
        <scheme val="minor"/>
      </rPr>
      <t>Customer A/c No.:</t>
    </r>
    <r>
      <rPr>
        <sz val="16"/>
        <color theme="1"/>
        <rFont val="Calibri"/>
        <family val="2"/>
        <scheme val="minor"/>
      </rPr>
      <t/>
    </r>
  </si>
  <si>
    <r>
      <rPr>
        <b/>
        <sz val="16"/>
        <color theme="1"/>
        <rFont val="Calibri"/>
        <family val="2"/>
        <scheme val="minor"/>
      </rPr>
      <t>Customer Name:</t>
    </r>
    <r>
      <rPr>
        <sz val="16"/>
        <color theme="1"/>
        <rFont val="Calibri"/>
        <family val="2"/>
        <scheme val="minor"/>
      </rPr>
      <t/>
    </r>
  </si>
  <si>
    <t>Customer Location:</t>
  </si>
  <si>
    <r>
      <rPr>
        <b/>
        <sz val="16"/>
        <color theme="1"/>
        <rFont val="Calibri"/>
        <family val="2"/>
        <scheme val="minor"/>
      </rPr>
      <t>Motor Vessel For Shipping:</t>
    </r>
    <r>
      <rPr>
        <u/>
        <sz val="16"/>
        <color theme="1"/>
        <rFont val="Calibri"/>
        <family val="2"/>
        <scheme val="minor"/>
      </rPr>
      <t/>
    </r>
  </si>
  <si>
    <t xml:space="preserve">Tropical Mango </t>
  </si>
  <si>
    <t xml:space="preserve">Mango </t>
  </si>
  <si>
    <t>1.5 LTR -</t>
  </si>
  <si>
    <t xml:space="preserve">20oz Bottles  </t>
  </si>
  <si>
    <t xml:space="preserve">12oz Bottles  </t>
  </si>
  <si>
    <t xml:space="preserve">12oz Cans </t>
  </si>
  <si>
    <t xml:space="preserve">Soda BIBs (1x5gal) </t>
  </si>
  <si>
    <t>Apple Juice</t>
  </si>
  <si>
    <t xml:space="preserve">Fruit Punch Juice </t>
  </si>
  <si>
    <t xml:space="preserve">Pineapple Juice </t>
  </si>
  <si>
    <t>Sweet &amp; Sour</t>
  </si>
  <si>
    <t xml:space="preserve">Flavorful Mix </t>
  </si>
  <si>
    <t xml:space="preserve">1 Liter Bottles </t>
  </si>
  <si>
    <t xml:space="preserve">2 Liter Bottles  </t>
  </si>
  <si>
    <t>Fruit Cooler Citrus Punch</t>
  </si>
  <si>
    <t>Fruit Cooler Lemonade</t>
  </si>
  <si>
    <t>Fruit Cooler Tangerine</t>
  </si>
  <si>
    <t xml:space="preserve">20oz PowerAde </t>
  </si>
  <si>
    <t xml:space="preserve">Vitamin Water </t>
  </si>
  <si>
    <t>MMFC  20oz</t>
  </si>
  <si>
    <t xml:space="preserve">Tropical Blend </t>
  </si>
  <si>
    <t>Peach Mango</t>
  </si>
  <si>
    <t>Sprite Cranberry</t>
  </si>
  <si>
    <t xml:space="preserve">Pacific Punch </t>
  </si>
  <si>
    <t xml:space="preserve">100% Orange Juice </t>
  </si>
  <si>
    <t>Cranberry Apple Raspberry</t>
  </si>
  <si>
    <t xml:space="preserve">Cranberry Grape </t>
  </si>
  <si>
    <t>Minute Maid Guava</t>
  </si>
  <si>
    <t xml:space="preserve">Minute Maid Mango </t>
  </si>
  <si>
    <t xml:space="preserve">Minute Maid Peach </t>
  </si>
  <si>
    <t xml:space="preserve">Minute Maid Mixed </t>
  </si>
  <si>
    <t xml:space="preserve"> </t>
  </si>
  <si>
    <t>Minute Maid Pineapple Tangerine</t>
  </si>
  <si>
    <t>Minute Maid Strawberry Mango</t>
  </si>
  <si>
    <t>12oz Dasani Can</t>
  </si>
  <si>
    <t>16oz Dasani can</t>
  </si>
  <si>
    <t>Sparkling Water 20oz</t>
  </si>
  <si>
    <t>100% Apple Juice</t>
  </si>
  <si>
    <t>12oz</t>
  </si>
  <si>
    <t>20 oz</t>
  </si>
  <si>
    <t xml:space="preserve">Vita Coco Coconut Water </t>
  </si>
  <si>
    <t xml:space="preserve">Original 500ml </t>
  </si>
  <si>
    <t xml:space="preserve">Original 330ml </t>
  </si>
  <si>
    <t xml:space="preserve">Original 1 Liter </t>
  </si>
  <si>
    <t xml:space="preserve">Zero No Sugar </t>
  </si>
  <si>
    <t xml:space="preserve">Minute Maid 11.5oz Can Juices </t>
  </si>
  <si>
    <t xml:space="preserve">  </t>
  </si>
  <si>
    <t>Dasani Flavored Grapefruit 20oz</t>
  </si>
  <si>
    <t>Dasani Flavored  Apple  20oz</t>
  </si>
  <si>
    <t>Dasani Flavored Lime 20oz</t>
  </si>
  <si>
    <t xml:space="preserve">Original 500ml PET </t>
  </si>
  <si>
    <t xml:space="preserve">Fanta Mystery </t>
  </si>
  <si>
    <t xml:space="preserve">Fanta Muystery </t>
  </si>
  <si>
    <r>
      <t>Secondary Motor Vessel:</t>
    </r>
    <r>
      <rPr>
        <b/>
        <u/>
        <sz val="1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</si>
</sst>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4" fontId="1" fillId="0" borderId="1" xfId="1" applyFont="1" applyBorder="1" applyAlignment="1" applyProtection="1">
      <alignment horizontal="center"/>
    </xf>
    <xf numFmtId="44" fontId="0" fillId="0" borderId="0" xfId="0" applyNumberFormat="1"/>
    <xf numFmtId="44" fontId="0" fillId="0" borderId="0" xfId="1" applyFont="1" applyAlignment="1" applyProtection="1">
      <alignment horizontal="center"/>
    </xf>
    <xf numFmtId="0" fontId="2" fillId="0" borderId="1" xfId="0" applyFont="1" applyBorder="1" applyAlignment="1">
      <alignment horizontal="left"/>
    </xf>
    <xf numFmtId="44" fontId="0" fillId="0" borderId="10" xfId="1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44" fontId="4" fillId="2" borderId="1" xfId="1" applyFont="1" applyFill="1" applyBorder="1" applyAlignment="1" applyProtection="1">
      <alignment horizontal="left"/>
    </xf>
    <xf numFmtId="0" fontId="4" fillId="2" borderId="6" xfId="0" applyFont="1" applyFill="1" applyBorder="1" applyAlignment="1">
      <alignment horizontal="left"/>
    </xf>
    <xf numFmtId="44" fontId="4" fillId="2" borderId="6" xfId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/>
      <protection locked="0"/>
    </xf>
    <xf numFmtId="44" fontId="4" fillId="0" borderId="1" xfId="1" applyFont="1" applyBorder="1" applyAlignment="1" applyProtection="1">
      <alignment horizontal="left"/>
    </xf>
    <xf numFmtId="44" fontId="4" fillId="2" borderId="1" xfId="0" applyNumberFormat="1" applyFont="1" applyFill="1" applyBorder="1" applyAlignment="1">
      <alignment horizontal="left"/>
    </xf>
    <xf numFmtId="44" fontId="9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left"/>
    </xf>
    <xf numFmtId="0" fontId="4" fillId="0" borderId="9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zoomScale="55" zoomScaleNormal="55" workbookViewId="0">
      <pane ySplit="8" topLeftCell="A9" activePane="bottomLeft" state="frozen"/>
      <selection pane="bottomLeft" activeCell="N15" sqref="N15"/>
    </sheetView>
  </sheetViews>
  <sheetFormatPr defaultColWidth="15.42578125" defaultRowHeight="21" x14ac:dyDescent="0.35"/>
  <cols>
    <col min="1" max="1" width="9.85546875" style="4" customWidth="1"/>
    <col min="2" max="2" width="34" style="4" customWidth="1"/>
    <col min="3" max="3" width="12" style="4" customWidth="1"/>
    <col min="4" max="4" width="7.5703125" style="4" customWidth="1"/>
    <col min="5" max="5" width="40.42578125" style="4" customWidth="1"/>
    <col min="6" max="6" width="14.28515625" style="4" customWidth="1"/>
    <col min="7" max="7" width="9.42578125" style="4" customWidth="1"/>
    <col min="8" max="8" width="45.140625" style="4" customWidth="1"/>
    <col min="9" max="9" width="15.85546875" style="4" customWidth="1"/>
    <col min="10" max="10" width="14" style="4" customWidth="1"/>
    <col min="11" max="16384" width="15.42578125" style="4"/>
  </cols>
  <sheetData>
    <row r="1" spans="1:10" x14ac:dyDescent="0.35">
      <c r="A1" s="4" t="s">
        <v>91</v>
      </c>
      <c r="F1" s="4" t="s">
        <v>94</v>
      </c>
    </row>
    <row r="3" spans="1:10" x14ac:dyDescent="0.35">
      <c r="A3" s="4" t="s">
        <v>92</v>
      </c>
      <c r="F3" s="10" t="s">
        <v>148</v>
      </c>
    </row>
    <row r="5" spans="1:10" x14ac:dyDescent="0.35">
      <c r="A5" s="10" t="s">
        <v>93</v>
      </c>
      <c r="F5" s="4" t="s">
        <v>44</v>
      </c>
    </row>
    <row r="7" spans="1:10" x14ac:dyDescent="0.35">
      <c r="A7" s="4" t="s">
        <v>82</v>
      </c>
    </row>
    <row r="8" spans="1:10" s="15" customFormat="1" ht="23.25" customHeight="1" x14ac:dyDescent="0.3">
      <c r="A8" s="12"/>
      <c r="B8" s="13" t="s">
        <v>100</v>
      </c>
      <c r="C8" s="14" t="s">
        <v>47</v>
      </c>
      <c r="D8" s="12"/>
      <c r="E8" s="13" t="s">
        <v>101</v>
      </c>
      <c r="F8" s="14" t="s">
        <v>47</v>
      </c>
      <c r="G8" s="12"/>
      <c r="H8" s="13" t="s">
        <v>112</v>
      </c>
      <c r="I8" s="12"/>
      <c r="J8" s="14" t="s">
        <v>47</v>
      </c>
    </row>
    <row r="9" spans="1:10" s="15" customFormat="1" ht="20.25" customHeight="1" x14ac:dyDescent="0.3">
      <c r="A9" s="12">
        <v>3001</v>
      </c>
      <c r="B9" s="12" t="s">
        <v>25</v>
      </c>
      <c r="C9" s="11"/>
      <c r="D9" s="12">
        <v>3004</v>
      </c>
      <c r="E9" s="12" t="s">
        <v>0</v>
      </c>
      <c r="F9" s="11"/>
      <c r="G9" s="12">
        <v>5200</v>
      </c>
      <c r="H9" s="12" t="s">
        <v>9</v>
      </c>
      <c r="I9" s="16"/>
      <c r="J9" s="11"/>
    </row>
    <row r="10" spans="1:10" s="15" customFormat="1" ht="24.75" customHeight="1" x14ac:dyDescent="0.3">
      <c r="A10" s="12">
        <v>3011</v>
      </c>
      <c r="B10" s="12" t="s">
        <v>1</v>
      </c>
      <c r="C10" s="11"/>
      <c r="D10" s="12">
        <v>3014</v>
      </c>
      <c r="E10" s="12" t="s">
        <v>1</v>
      </c>
      <c r="F10" s="11"/>
      <c r="G10" s="12">
        <v>5202</v>
      </c>
      <c r="H10" s="12" t="s">
        <v>23</v>
      </c>
      <c r="I10" s="16"/>
      <c r="J10" s="11"/>
    </row>
    <row r="11" spans="1:10" s="15" customFormat="1" ht="21.75" customHeight="1" x14ac:dyDescent="0.3">
      <c r="A11" s="12">
        <v>3021</v>
      </c>
      <c r="B11" s="12" t="s">
        <v>2</v>
      </c>
      <c r="C11" s="11"/>
      <c r="D11" s="12">
        <v>3044</v>
      </c>
      <c r="E11" s="12" t="s">
        <v>3</v>
      </c>
      <c r="F11" s="11"/>
      <c r="G11" s="12">
        <v>5203</v>
      </c>
      <c r="H11" s="12" t="s">
        <v>24</v>
      </c>
      <c r="I11" s="16"/>
      <c r="J11" s="11"/>
    </row>
    <row r="12" spans="1:10" s="15" customFormat="1" ht="21.75" customHeight="1" x14ac:dyDescent="0.3">
      <c r="A12" s="12">
        <v>3041</v>
      </c>
      <c r="B12" s="12" t="s">
        <v>3</v>
      </c>
      <c r="C12" s="11"/>
      <c r="D12" s="12">
        <v>3814</v>
      </c>
      <c r="E12" s="12" t="s">
        <v>32</v>
      </c>
      <c r="F12" s="11"/>
      <c r="G12" s="12">
        <v>5204</v>
      </c>
      <c r="H12" s="17" t="s">
        <v>10</v>
      </c>
      <c r="I12" s="16"/>
      <c r="J12" s="11"/>
    </row>
    <row r="13" spans="1:10" s="15" customFormat="1" ht="21.75" customHeight="1" x14ac:dyDescent="0.3">
      <c r="A13" s="12">
        <v>3051</v>
      </c>
      <c r="B13" s="12" t="s">
        <v>117</v>
      </c>
      <c r="C13" s="11"/>
      <c r="D13" s="12">
        <v>3314</v>
      </c>
      <c r="E13" s="12" t="s">
        <v>4</v>
      </c>
      <c r="F13" s="11"/>
      <c r="G13" s="12">
        <v>5205</v>
      </c>
      <c r="H13" s="12" t="s">
        <v>11</v>
      </c>
      <c r="I13" s="12"/>
      <c r="J13" s="11"/>
    </row>
    <row r="14" spans="1:10" s="15" customFormat="1" ht="21.75" customHeight="1" x14ac:dyDescent="0.3">
      <c r="A14" s="12">
        <v>3131</v>
      </c>
      <c r="B14" s="12" t="s">
        <v>5</v>
      </c>
      <c r="C14" s="11"/>
      <c r="D14" s="12">
        <v>3304</v>
      </c>
      <c r="E14" s="12" t="s">
        <v>6</v>
      </c>
      <c r="F14" s="11"/>
      <c r="G14" s="18"/>
      <c r="H14" s="19"/>
      <c r="I14" s="20" t="s">
        <v>46</v>
      </c>
      <c r="J14" s="21">
        <f>+SUM(J9:J13)*26.88</f>
        <v>0</v>
      </c>
    </row>
    <row r="15" spans="1:10" s="15" customFormat="1" ht="21.75" customHeight="1" x14ac:dyDescent="0.3">
      <c r="A15" s="12">
        <v>3151</v>
      </c>
      <c r="B15" s="12" t="s">
        <v>27</v>
      </c>
      <c r="C15" s="11"/>
      <c r="D15" s="12">
        <v>3914</v>
      </c>
      <c r="E15" s="12" t="s">
        <v>8</v>
      </c>
      <c r="F15" s="11"/>
      <c r="G15" s="12"/>
      <c r="H15" s="13" t="s">
        <v>86</v>
      </c>
      <c r="I15" s="16"/>
      <c r="J15" s="14" t="s">
        <v>47</v>
      </c>
    </row>
    <row r="16" spans="1:10" s="15" customFormat="1" ht="21.75" customHeight="1" x14ac:dyDescent="0.3">
      <c r="A16" s="12">
        <v>3181</v>
      </c>
      <c r="B16" s="12" t="s">
        <v>36</v>
      </c>
      <c r="C16" s="11"/>
      <c r="D16" s="12">
        <v>3904</v>
      </c>
      <c r="E16" s="12" t="s">
        <v>35</v>
      </c>
      <c r="F16" s="11"/>
      <c r="G16" s="12">
        <v>5109</v>
      </c>
      <c r="H16" s="12" t="s">
        <v>88</v>
      </c>
      <c r="I16" s="12"/>
      <c r="J16" s="11"/>
    </row>
    <row r="17" spans="1:16" s="15" customFormat="1" ht="21.75" customHeight="1" x14ac:dyDescent="0.3">
      <c r="A17" s="12">
        <v>3201</v>
      </c>
      <c r="B17" s="12" t="s">
        <v>37</v>
      </c>
      <c r="C17" s="11"/>
      <c r="D17" s="12">
        <v>3194</v>
      </c>
      <c r="E17" s="12" t="s">
        <v>80</v>
      </c>
      <c r="F17" s="11"/>
      <c r="G17" s="12">
        <v>5108</v>
      </c>
      <c r="H17" s="12" t="s">
        <v>89</v>
      </c>
      <c r="I17" s="12"/>
      <c r="J17" s="11"/>
      <c r="K17" s="15" t="s">
        <v>126</v>
      </c>
    </row>
    <row r="18" spans="1:16" s="15" customFormat="1" ht="21.75" customHeight="1" x14ac:dyDescent="0.3">
      <c r="A18" s="12">
        <v>3211</v>
      </c>
      <c r="B18" s="12" t="s">
        <v>38</v>
      </c>
      <c r="C18" s="11"/>
      <c r="D18" s="12">
        <v>3184</v>
      </c>
      <c r="E18" s="12" t="s">
        <v>7</v>
      </c>
      <c r="F18" s="11"/>
      <c r="G18" s="18"/>
      <c r="H18" s="22" t="s">
        <v>46</v>
      </c>
      <c r="I18" s="23">
        <f>SUM(I14:I16)*21.5</f>
        <v>0</v>
      </c>
      <c r="J18" s="23">
        <f>SUM(J14:J16)*21.5</f>
        <v>0</v>
      </c>
    </row>
    <row r="19" spans="1:16" s="15" customFormat="1" ht="21.75" customHeight="1" x14ac:dyDescent="0.3">
      <c r="A19" s="12">
        <v>3301</v>
      </c>
      <c r="B19" s="12" t="s">
        <v>30</v>
      </c>
      <c r="C19" s="11"/>
      <c r="D19" s="24"/>
      <c r="E19" s="24" t="s">
        <v>46</v>
      </c>
      <c r="F19" s="21">
        <f>SUM(F9:F18)*61.81</f>
        <v>0</v>
      </c>
      <c r="G19" s="12"/>
      <c r="H19" s="25" t="s">
        <v>113</v>
      </c>
      <c r="I19" s="12"/>
      <c r="J19" s="11"/>
    </row>
    <row r="20" spans="1:16" s="15" customFormat="1" ht="21.75" customHeight="1" x14ac:dyDescent="0.3">
      <c r="A20" s="12">
        <v>3311</v>
      </c>
      <c r="B20" s="12" t="s">
        <v>29</v>
      </c>
      <c r="C20" s="11"/>
      <c r="D20" s="12"/>
      <c r="E20" s="13" t="s">
        <v>79</v>
      </c>
      <c r="F20" s="14" t="s">
        <v>47</v>
      </c>
      <c r="G20" s="12">
        <v>5096</v>
      </c>
      <c r="H20" s="12" t="s">
        <v>21</v>
      </c>
      <c r="I20" s="12"/>
      <c r="J20" s="11"/>
    </row>
    <row r="21" spans="1:16" s="15" customFormat="1" ht="21.75" customHeight="1" x14ac:dyDescent="0.3">
      <c r="A21" s="12">
        <v>3321</v>
      </c>
      <c r="B21" s="12" t="s">
        <v>31</v>
      </c>
      <c r="C21" s="11"/>
      <c r="D21" s="12">
        <v>4804</v>
      </c>
      <c r="E21" s="12" t="s">
        <v>102</v>
      </c>
      <c r="F21" s="26">
        <f>Sheet2!E3</f>
        <v>0</v>
      </c>
      <c r="G21" s="12">
        <v>5097</v>
      </c>
      <c r="H21" s="12" t="s">
        <v>22</v>
      </c>
      <c r="I21" s="27"/>
      <c r="J21" s="14" t="s">
        <v>47</v>
      </c>
    </row>
    <row r="22" spans="1:16" s="15" customFormat="1" ht="21.75" customHeight="1" x14ac:dyDescent="0.3">
      <c r="A22" s="12">
        <v>3811</v>
      </c>
      <c r="B22" s="12" t="s">
        <v>32</v>
      </c>
      <c r="C22" s="11"/>
      <c r="D22" s="12">
        <v>4814</v>
      </c>
      <c r="E22" s="12" t="s">
        <v>90</v>
      </c>
      <c r="F22" s="26">
        <f>Sheet2!E4</f>
        <v>0</v>
      </c>
      <c r="G22" s="12">
        <v>5098</v>
      </c>
      <c r="H22" s="12" t="s">
        <v>95</v>
      </c>
      <c r="I22" s="16"/>
      <c r="J22" s="11"/>
    </row>
    <row r="23" spans="1:16" s="15" customFormat="1" ht="21.75" customHeight="1" x14ac:dyDescent="0.3">
      <c r="A23" s="12">
        <v>3821</v>
      </c>
      <c r="B23" s="12" t="s">
        <v>33</v>
      </c>
      <c r="C23" s="11"/>
      <c r="D23" s="12">
        <v>4824</v>
      </c>
      <c r="E23" s="12" t="s">
        <v>103</v>
      </c>
      <c r="F23" s="26">
        <f>Sheet2!E5</f>
        <v>0</v>
      </c>
      <c r="G23" s="18"/>
      <c r="H23" s="22" t="s">
        <v>46</v>
      </c>
      <c r="I23" s="16"/>
      <c r="J23" s="11"/>
    </row>
    <row r="24" spans="1:16" s="15" customFormat="1" ht="21.75" customHeight="1" x14ac:dyDescent="0.3">
      <c r="A24" s="12">
        <v>3841</v>
      </c>
      <c r="B24" s="12" t="s">
        <v>34</v>
      </c>
      <c r="C24" s="11"/>
      <c r="D24" s="12">
        <v>4844</v>
      </c>
      <c r="E24" s="12" t="s">
        <v>52</v>
      </c>
      <c r="F24" s="26">
        <f>Sheet2!E6</f>
        <v>0</v>
      </c>
      <c r="G24" s="11"/>
      <c r="H24" s="14" t="s">
        <v>81</v>
      </c>
      <c r="I24" s="16"/>
      <c r="J24" s="11"/>
    </row>
    <row r="25" spans="1:16" s="15" customFormat="1" ht="21.75" customHeight="1" x14ac:dyDescent="0.3">
      <c r="A25" s="12">
        <v>3861</v>
      </c>
      <c r="B25" s="12" t="s">
        <v>12</v>
      </c>
      <c r="C25" s="11"/>
      <c r="D25" s="12">
        <v>4854</v>
      </c>
      <c r="E25" s="12" t="s">
        <v>53</v>
      </c>
      <c r="F25" s="26">
        <f>Sheet2!E7</f>
        <v>0</v>
      </c>
      <c r="G25" s="28">
        <v>5801</v>
      </c>
      <c r="H25" s="28" t="s">
        <v>73</v>
      </c>
      <c r="I25" s="23">
        <f>SUM(I18:I23)*21.5</f>
        <v>0</v>
      </c>
      <c r="J25" s="23">
        <f>SUM(J18:J23)*21.5</f>
        <v>0</v>
      </c>
    </row>
    <row r="26" spans="1:16" s="15" customFormat="1" ht="21.75" customHeight="1" x14ac:dyDescent="0.3">
      <c r="A26" s="12">
        <v>3901</v>
      </c>
      <c r="B26" s="12" t="s">
        <v>35</v>
      </c>
      <c r="C26" s="11"/>
      <c r="D26" s="12">
        <v>4864</v>
      </c>
      <c r="E26" s="12" t="s">
        <v>104</v>
      </c>
      <c r="F26" s="26">
        <f>Sheet2!E8</f>
        <v>0</v>
      </c>
      <c r="G26" s="28">
        <v>5802</v>
      </c>
      <c r="H26" s="28" t="s">
        <v>74</v>
      </c>
      <c r="I26" s="14"/>
      <c r="J26" s="11"/>
    </row>
    <row r="27" spans="1:16" s="15" customFormat="1" ht="21.75" customHeight="1" x14ac:dyDescent="0.3">
      <c r="A27" s="12">
        <v>3911</v>
      </c>
      <c r="B27" s="12" t="s">
        <v>39</v>
      </c>
      <c r="C27" s="11"/>
      <c r="D27" s="12">
        <v>4828</v>
      </c>
      <c r="E27" s="12" t="s">
        <v>55</v>
      </c>
      <c r="F27" s="26">
        <f>Sheet2!E9</f>
        <v>0</v>
      </c>
      <c r="G27" s="28">
        <v>5806</v>
      </c>
      <c r="H27" s="28" t="s">
        <v>75</v>
      </c>
      <c r="I27" s="11"/>
      <c r="J27" s="11"/>
    </row>
    <row r="28" spans="1:16" s="15" customFormat="1" ht="21.75" customHeight="1" x14ac:dyDescent="0.3">
      <c r="A28" s="12">
        <v>3191</v>
      </c>
      <c r="B28" s="12" t="s">
        <v>72</v>
      </c>
      <c r="C28" s="11"/>
      <c r="D28" s="12">
        <v>4980</v>
      </c>
      <c r="E28" s="12" t="s">
        <v>105</v>
      </c>
      <c r="F28" s="26">
        <f>Sheet2!E10</f>
        <v>0</v>
      </c>
      <c r="G28" s="29">
        <v>5808</v>
      </c>
      <c r="H28" s="29" t="s">
        <v>76</v>
      </c>
      <c r="I28" s="11"/>
      <c r="J28" s="11"/>
    </row>
    <row r="29" spans="1:16" s="15" customFormat="1" ht="21.75" customHeight="1" x14ac:dyDescent="0.3">
      <c r="A29" s="12">
        <v>3851</v>
      </c>
      <c r="B29" s="12" t="s">
        <v>40</v>
      </c>
      <c r="C29" s="11"/>
      <c r="D29" s="24"/>
      <c r="E29" s="24" t="s">
        <v>46</v>
      </c>
      <c r="F29" s="30"/>
      <c r="G29" s="29">
        <v>5809</v>
      </c>
      <c r="H29" s="29" t="s">
        <v>77</v>
      </c>
      <c r="I29" s="11"/>
      <c r="J29" s="11"/>
    </row>
    <row r="30" spans="1:16" s="15" customFormat="1" ht="21.75" customHeight="1" x14ac:dyDescent="0.3">
      <c r="A30" s="12">
        <v>3971</v>
      </c>
      <c r="B30" s="12" t="s">
        <v>147</v>
      </c>
      <c r="C30" s="11"/>
      <c r="D30" s="12"/>
      <c r="E30" s="13" t="s">
        <v>106</v>
      </c>
      <c r="F30" s="14" t="s">
        <v>47</v>
      </c>
      <c r="G30" s="29">
        <v>5810</v>
      </c>
      <c r="H30" s="29" t="s">
        <v>96</v>
      </c>
      <c r="I30" s="16"/>
      <c r="J30" s="31"/>
    </row>
    <row r="31" spans="1:16" s="15" customFormat="1" ht="21.75" customHeight="1" x14ac:dyDescent="0.3">
      <c r="A31" s="24"/>
      <c r="B31" s="24" t="s">
        <v>46</v>
      </c>
      <c r="C31" s="21"/>
      <c r="D31" s="12">
        <v>4940</v>
      </c>
      <c r="E31" s="12" t="s">
        <v>13</v>
      </c>
      <c r="F31" s="14"/>
      <c r="G31" s="29">
        <v>5811</v>
      </c>
      <c r="H31" s="29" t="s">
        <v>139</v>
      </c>
      <c r="I31" s="16"/>
      <c r="J31" s="14"/>
    </row>
    <row r="32" spans="1:16" s="15" customFormat="1" ht="21.75" customHeight="1" x14ac:dyDescent="0.3">
      <c r="A32" s="12"/>
      <c r="B32" s="13" t="s">
        <v>99</v>
      </c>
      <c r="C32" s="14" t="s">
        <v>47</v>
      </c>
      <c r="D32" s="12">
        <v>4950</v>
      </c>
      <c r="E32" s="12" t="s">
        <v>14</v>
      </c>
      <c r="F32" s="11"/>
      <c r="G32" s="29">
        <v>5812</v>
      </c>
      <c r="H32" s="29" t="s">
        <v>118</v>
      </c>
      <c r="I32" s="16"/>
      <c r="J32" s="14"/>
      <c r="P32" s="15" t="s">
        <v>141</v>
      </c>
    </row>
    <row r="33" spans="1:10" s="15" customFormat="1" ht="21.75" customHeight="1" x14ac:dyDescent="0.3">
      <c r="A33" s="12">
        <v>3000</v>
      </c>
      <c r="B33" s="12" t="s">
        <v>17</v>
      </c>
      <c r="C33" s="11"/>
      <c r="D33" s="12">
        <v>4960</v>
      </c>
      <c r="E33" s="12" t="s">
        <v>16</v>
      </c>
      <c r="F33" s="11"/>
      <c r="G33" s="24"/>
      <c r="H33" s="24"/>
      <c r="I33" s="16"/>
      <c r="J33" s="14"/>
    </row>
    <row r="34" spans="1:10" s="15" customFormat="1" ht="21.75" customHeight="1" x14ac:dyDescent="0.3">
      <c r="A34" s="12">
        <v>3040</v>
      </c>
      <c r="B34" s="12" t="s">
        <v>3</v>
      </c>
      <c r="C34" s="11"/>
      <c r="D34" s="12">
        <v>4970</v>
      </c>
      <c r="E34" s="12" t="s">
        <v>15</v>
      </c>
      <c r="F34" s="11"/>
      <c r="G34" s="12"/>
      <c r="H34" s="13" t="s">
        <v>28</v>
      </c>
      <c r="I34" s="16"/>
      <c r="J34" s="26"/>
    </row>
    <row r="35" spans="1:10" s="15" customFormat="1" ht="21.75" customHeight="1" x14ac:dyDescent="0.3">
      <c r="A35" s="12">
        <v>3310</v>
      </c>
      <c r="B35" s="12" t="s">
        <v>29</v>
      </c>
      <c r="C35" s="11"/>
      <c r="D35" s="24"/>
      <c r="E35" s="24" t="s">
        <v>46</v>
      </c>
      <c r="F35" s="21">
        <f>SUM(F31:F34)*60.95</f>
        <v>0</v>
      </c>
      <c r="G35" s="12">
        <v>5043</v>
      </c>
      <c r="H35" s="12" t="s">
        <v>120</v>
      </c>
      <c r="I35" s="18" t="s">
        <v>46</v>
      </c>
      <c r="J35" s="32">
        <f>Sheet2!E21</f>
        <v>0</v>
      </c>
    </row>
    <row r="36" spans="1:10" s="15" customFormat="1" ht="21.75" customHeight="1" x14ac:dyDescent="0.3">
      <c r="A36" s="12">
        <v>3810</v>
      </c>
      <c r="B36" s="12" t="s">
        <v>32</v>
      </c>
      <c r="C36" s="11"/>
      <c r="D36" s="12"/>
      <c r="E36" s="13" t="s">
        <v>26</v>
      </c>
      <c r="F36" s="14" t="s">
        <v>47</v>
      </c>
      <c r="G36" s="12">
        <v>5044</v>
      </c>
      <c r="H36" s="12" t="s">
        <v>121</v>
      </c>
      <c r="I36" s="16"/>
      <c r="J36" s="26"/>
    </row>
    <row r="37" spans="1:10" s="15" customFormat="1" ht="21.75" customHeight="1" x14ac:dyDescent="0.3">
      <c r="A37" s="12">
        <v>3840</v>
      </c>
      <c r="B37" s="12" t="s">
        <v>34</v>
      </c>
      <c r="C37" s="11"/>
      <c r="D37" s="12">
        <v>3984</v>
      </c>
      <c r="E37" s="12" t="s">
        <v>129</v>
      </c>
      <c r="F37" s="14"/>
      <c r="G37" s="12">
        <v>5045</v>
      </c>
      <c r="H37" s="12" t="s">
        <v>132</v>
      </c>
      <c r="I37" s="16"/>
      <c r="J37" s="26"/>
    </row>
    <row r="38" spans="1:10" s="15" customFormat="1" ht="21.75" customHeight="1" x14ac:dyDescent="0.3">
      <c r="A38" s="12">
        <v>3900</v>
      </c>
      <c r="B38" s="12" t="s">
        <v>35</v>
      </c>
      <c r="C38" s="11"/>
      <c r="D38" s="12">
        <v>3996</v>
      </c>
      <c r="E38" s="12" t="s">
        <v>130</v>
      </c>
      <c r="F38" s="14"/>
      <c r="G38" s="12">
        <v>5046</v>
      </c>
      <c r="H38" s="12" t="s">
        <v>115</v>
      </c>
      <c r="I38" s="16"/>
      <c r="J38" s="11"/>
    </row>
    <row r="39" spans="1:10" s="15" customFormat="1" ht="21.75" customHeight="1" x14ac:dyDescent="0.3">
      <c r="A39" s="24"/>
      <c r="B39" s="24" t="s">
        <v>45</v>
      </c>
      <c r="C39" s="21">
        <f>SUM(C33:C38)*7.56</f>
        <v>0</v>
      </c>
      <c r="D39" s="12">
        <v>3990</v>
      </c>
      <c r="E39" s="12" t="s">
        <v>133</v>
      </c>
      <c r="F39" s="33"/>
      <c r="G39" s="12">
        <v>5047</v>
      </c>
      <c r="H39" s="12" t="s">
        <v>119</v>
      </c>
      <c r="I39" s="12"/>
      <c r="J39" s="12"/>
    </row>
    <row r="40" spans="1:10" s="15" customFormat="1" ht="21.75" customHeight="1" x14ac:dyDescent="0.3">
      <c r="A40" s="12"/>
      <c r="B40" s="13" t="s">
        <v>98</v>
      </c>
      <c r="C40" s="14" t="s">
        <v>47</v>
      </c>
      <c r="D40" s="12">
        <v>3992</v>
      </c>
      <c r="E40" s="12" t="s">
        <v>134</v>
      </c>
      <c r="F40" s="33"/>
      <c r="G40" s="12">
        <v>5049</v>
      </c>
      <c r="H40" s="12" t="s">
        <v>116</v>
      </c>
      <c r="I40" s="12"/>
      <c r="J40" s="11"/>
    </row>
    <row r="41" spans="1:10" s="15" customFormat="1" ht="21.75" customHeight="1" x14ac:dyDescent="0.3">
      <c r="A41" s="12">
        <v>3022</v>
      </c>
      <c r="B41" s="12" t="s">
        <v>2</v>
      </c>
      <c r="C41" s="11"/>
      <c r="D41" s="12">
        <v>3996</v>
      </c>
      <c r="E41" s="12" t="s">
        <v>59</v>
      </c>
      <c r="F41" s="33"/>
      <c r="G41" s="34">
        <v>5046</v>
      </c>
      <c r="H41" s="12" t="s">
        <v>115</v>
      </c>
      <c r="I41" s="12"/>
      <c r="J41" s="11"/>
    </row>
    <row r="42" spans="1:10" s="15" customFormat="1" ht="21.75" customHeight="1" x14ac:dyDescent="0.3">
      <c r="A42" s="12">
        <v>3002</v>
      </c>
      <c r="B42" s="12" t="s">
        <v>0</v>
      </c>
      <c r="C42" s="11"/>
      <c r="D42" s="12">
        <v>3997</v>
      </c>
      <c r="E42" s="12" t="s">
        <v>97</v>
      </c>
      <c r="F42" s="33"/>
      <c r="G42" s="24"/>
      <c r="H42" s="24"/>
      <c r="I42" s="12"/>
      <c r="J42" s="11"/>
    </row>
    <row r="43" spans="1:10" s="15" customFormat="1" ht="21.75" customHeight="1" x14ac:dyDescent="0.3">
      <c r="A43" s="12">
        <v>3192</v>
      </c>
      <c r="B43" s="12" t="s">
        <v>72</v>
      </c>
      <c r="C43" s="11"/>
      <c r="D43" s="12">
        <v>3998</v>
      </c>
      <c r="E43" s="12" t="s">
        <v>131</v>
      </c>
      <c r="F43" s="33"/>
      <c r="G43" s="12"/>
      <c r="H43" s="13" t="s">
        <v>140</v>
      </c>
      <c r="I43" s="12"/>
      <c r="J43" s="11"/>
    </row>
    <row r="44" spans="1:10" s="15" customFormat="1" ht="21.75" customHeight="1" x14ac:dyDescent="0.3">
      <c r="A44" s="12">
        <v>3042</v>
      </c>
      <c r="B44" s="12" t="s">
        <v>3</v>
      </c>
      <c r="C44" s="11"/>
      <c r="D44" s="12">
        <v>3987</v>
      </c>
      <c r="E44" s="12" t="s">
        <v>83</v>
      </c>
      <c r="F44" s="33"/>
      <c r="G44" s="12">
        <v>5050</v>
      </c>
      <c r="H44" s="12" t="s">
        <v>122</v>
      </c>
      <c r="I44" s="18" t="s">
        <v>46</v>
      </c>
      <c r="J44" s="32">
        <f>Sheet2!E32</f>
        <v>0</v>
      </c>
    </row>
    <row r="45" spans="1:10" s="15" customFormat="1" ht="21.75" customHeight="1" x14ac:dyDescent="0.35">
      <c r="A45" s="12">
        <v>3202</v>
      </c>
      <c r="B45" s="12" t="s">
        <v>37</v>
      </c>
      <c r="C45" s="11"/>
      <c r="D45" s="12">
        <v>3988</v>
      </c>
      <c r="E45" s="12" t="s">
        <v>84</v>
      </c>
      <c r="F45" s="33"/>
      <c r="G45" s="12">
        <v>5051</v>
      </c>
      <c r="H45" s="12" t="s">
        <v>123</v>
      </c>
      <c r="I45" s="12"/>
      <c r="J45" s="4"/>
    </row>
    <row r="46" spans="1:10" s="15" customFormat="1" ht="21.75" customHeight="1" x14ac:dyDescent="0.35">
      <c r="A46" s="12">
        <v>3822</v>
      </c>
      <c r="B46" s="12" t="s">
        <v>33</v>
      </c>
      <c r="C46" s="11"/>
      <c r="D46" s="12">
        <v>3989</v>
      </c>
      <c r="E46" s="12" t="s">
        <v>85</v>
      </c>
      <c r="F46" s="33"/>
      <c r="G46" s="12">
        <v>5052</v>
      </c>
      <c r="H46" s="12" t="s">
        <v>124</v>
      </c>
      <c r="I46" s="12"/>
      <c r="J46" s="4"/>
    </row>
    <row r="47" spans="1:10" s="15" customFormat="1" ht="21.75" customHeight="1" x14ac:dyDescent="0.35">
      <c r="A47" s="12">
        <v>3902</v>
      </c>
      <c r="B47" s="12" t="s">
        <v>35</v>
      </c>
      <c r="C47" s="11"/>
      <c r="D47" s="12">
        <v>3979</v>
      </c>
      <c r="E47" s="12" t="s">
        <v>142</v>
      </c>
      <c r="F47" s="33"/>
      <c r="G47" s="12">
        <v>5053</v>
      </c>
      <c r="H47" s="12" t="s">
        <v>125</v>
      </c>
      <c r="I47" s="12"/>
      <c r="J47" s="4"/>
    </row>
    <row r="48" spans="1:10" s="15" customFormat="1" ht="21.75" customHeight="1" x14ac:dyDescent="0.35">
      <c r="A48" s="12">
        <v>3812</v>
      </c>
      <c r="B48" s="12" t="s">
        <v>32</v>
      </c>
      <c r="C48" s="11"/>
      <c r="D48" s="12">
        <v>3978</v>
      </c>
      <c r="E48" s="12" t="s">
        <v>143</v>
      </c>
      <c r="F48" s="33"/>
      <c r="G48" s="12">
        <v>5054</v>
      </c>
      <c r="H48" s="12" t="s">
        <v>87</v>
      </c>
      <c r="I48" s="12"/>
      <c r="J48" s="4"/>
    </row>
    <row r="49" spans="1:10" s="15" customFormat="1" ht="21.75" customHeight="1" x14ac:dyDescent="0.35">
      <c r="A49" s="12">
        <v>3852</v>
      </c>
      <c r="B49" s="12" t="s">
        <v>40</v>
      </c>
      <c r="C49" s="11"/>
      <c r="D49" s="12">
        <v>3980</v>
      </c>
      <c r="E49" s="12" t="s">
        <v>144</v>
      </c>
      <c r="F49" s="33"/>
      <c r="G49" s="12">
        <v>5055</v>
      </c>
      <c r="H49" s="12" t="s">
        <v>127</v>
      </c>
      <c r="I49" s="12"/>
      <c r="J49" s="4"/>
    </row>
    <row r="50" spans="1:10" s="15" customFormat="1" ht="21.75" customHeight="1" x14ac:dyDescent="0.35">
      <c r="A50" s="12">
        <v>3842</v>
      </c>
      <c r="B50" s="12" t="s">
        <v>34</v>
      </c>
      <c r="C50" s="11"/>
      <c r="D50" s="24"/>
      <c r="E50" s="24" t="s">
        <v>46</v>
      </c>
      <c r="F50" s="30"/>
      <c r="G50" s="12">
        <v>5056</v>
      </c>
      <c r="H50" s="12" t="s">
        <v>128</v>
      </c>
      <c r="I50" s="12"/>
      <c r="J50" s="4"/>
    </row>
    <row r="51" spans="1:10" s="15" customFormat="1" ht="21.75" customHeight="1" x14ac:dyDescent="0.35">
      <c r="A51" s="12">
        <v>3012</v>
      </c>
      <c r="B51" s="12" t="s">
        <v>1</v>
      </c>
      <c r="C51" s="11"/>
      <c r="D51" s="12"/>
      <c r="E51" s="35" t="s">
        <v>107</v>
      </c>
      <c r="F51" s="14" t="s">
        <v>47</v>
      </c>
      <c r="G51" s="24"/>
      <c r="H51" s="24"/>
      <c r="I51" s="12"/>
      <c r="J51" s="4"/>
    </row>
    <row r="52" spans="1:10" s="15" customFormat="1" ht="21.75" customHeight="1" x14ac:dyDescent="0.35">
      <c r="A52" s="12">
        <v>3912</v>
      </c>
      <c r="B52" s="12" t="s">
        <v>39</v>
      </c>
      <c r="C52" s="11"/>
      <c r="D52" s="12">
        <v>3006</v>
      </c>
      <c r="E52" s="12" t="s">
        <v>17</v>
      </c>
      <c r="F52" s="14"/>
      <c r="G52" s="11"/>
      <c r="H52" s="13" t="s">
        <v>114</v>
      </c>
      <c r="I52" s="12"/>
      <c r="J52" s="4"/>
    </row>
    <row r="53" spans="1:10" s="15" customFormat="1" ht="21.75" customHeight="1" x14ac:dyDescent="0.35">
      <c r="A53" s="12">
        <v>3312</v>
      </c>
      <c r="B53" s="12" t="s">
        <v>41</v>
      </c>
      <c r="C53" s="11"/>
      <c r="D53" s="12">
        <v>3046</v>
      </c>
      <c r="E53" s="12" t="s">
        <v>3</v>
      </c>
      <c r="F53" s="11"/>
      <c r="G53" s="12">
        <v>5312</v>
      </c>
      <c r="H53" s="28" t="s">
        <v>109</v>
      </c>
      <c r="I53" s="24" t="s">
        <v>46</v>
      </c>
      <c r="J53" s="4"/>
    </row>
    <row r="54" spans="1:10" s="15" customFormat="1" ht="21.75" customHeight="1" x14ac:dyDescent="0.35">
      <c r="A54" s="12">
        <v>3972</v>
      </c>
      <c r="B54" s="12" t="s">
        <v>146</v>
      </c>
      <c r="C54" s="11"/>
      <c r="D54" s="12">
        <v>3316</v>
      </c>
      <c r="E54" s="12" t="s">
        <v>41</v>
      </c>
      <c r="F54" s="11"/>
      <c r="G54" s="28">
        <v>5402</v>
      </c>
      <c r="H54" s="29" t="s">
        <v>110</v>
      </c>
      <c r="I54" s="12"/>
      <c r="J54" s="4"/>
    </row>
    <row r="55" spans="1:10" s="15" customFormat="1" ht="21.75" customHeight="1" x14ac:dyDescent="0.35">
      <c r="A55" s="24"/>
      <c r="B55" s="24" t="s">
        <v>46</v>
      </c>
      <c r="C55" s="11"/>
      <c r="D55" s="12">
        <v>3816</v>
      </c>
      <c r="E55" s="12" t="s">
        <v>32</v>
      </c>
      <c r="F55" s="11"/>
      <c r="G55" s="29">
        <v>5602</v>
      </c>
      <c r="H55" s="29" t="s">
        <v>111</v>
      </c>
      <c r="I55" s="12"/>
      <c r="J55" s="4"/>
    </row>
    <row r="56" spans="1:10" s="15" customFormat="1" ht="21.75" customHeight="1" x14ac:dyDescent="0.35">
      <c r="A56" s="12"/>
      <c r="B56" s="13" t="s">
        <v>42</v>
      </c>
      <c r="C56" s="21">
        <f>SUM(C41:C55)*19.04</f>
        <v>0</v>
      </c>
      <c r="D56" s="12">
        <v>3846</v>
      </c>
      <c r="E56" s="12" t="s">
        <v>34</v>
      </c>
      <c r="F56" s="11"/>
      <c r="G56" s="29"/>
      <c r="H56" s="36"/>
      <c r="I56" s="11"/>
      <c r="J56" s="4"/>
    </row>
    <row r="57" spans="1:10" s="15" customFormat="1" ht="21.75" customHeight="1" x14ac:dyDescent="0.35">
      <c r="A57" s="13">
        <v>8370</v>
      </c>
      <c r="B57" s="13" t="s">
        <v>18</v>
      </c>
      <c r="C57" s="14" t="s">
        <v>47</v>
      </c>
      <c r="D57" s="12">
        <v>3906</v>
      </c>
      <c r="E57" s="12" t="s">
        <v>35</v>
      </c>
      <c r="F57" s="11"/>
      <c r="G57" s="24"/>
      <c r="H57" s="24"/>
      <c r="I57" s="11"/>
      <c r="J57" s="4"/>
    </row>
    <row r="58" spans="1:10" s="15" customFormat="1" ht="21.75" customHeight="1" x14ac:dyDescent="0.35">
      <c r="A58" s="13">
        <v>8380</v>
      </c>
      <c r="B58" s="13" t="s">
        <v>19</v>
      </c>
      <c r="C58" s="33">
        <f>Sheet2!E27</f>
        <v>0</v>
      </c>
      <c r="D58" s="24"/>
      <c r="E58" s="24" t="s">
        <v>46</v>
      </c>
      <c r="F58" s="21">
        <f>SUM(F52:F57)*13.92</f>
        <v>0</v>
      </c>
      <c r="G58" s="12"/>
      <c r="H58" s="12" t="s">
        <v>70</v>
      </c>
      <c r="I58" s="11"/>
      <c r="J58" s="4"/>
    </row>
    <row r="59" spans="1:10" s="15" customFormat="1" ht="21.75" customHeight="1" x14ac:dyDescent="0.35">
      <c r="A59" s="13">
        <v>8390</v>
      </c>
      <c r="B59" s="13" t="s">
        <v>78</v>
      </c>
      <c r="C59" s="33">
        <f>Sheet2!E28</f>
        <v>0</v>
      </c>
      <c r="D59" s="12"/>
      <c r="E59" s="13" t="s">
        <v>108</v>
      </c>
      <c r="F59" s="14" t="s">
        <v>47</v>
      </c>
      <c r="G59" s="12"/>
      <c r="H59" s="12" t="s">
        <v>43</v>
      </c>
      <c r="I59" s="11"/>
      <c r="J59" s="4"/>
    </row>
    <row r="60" spans="1:10" s="15" customFormat="1" ht="21.75" customHeight="1" x14ac:dyDescent="0.35">
      <c r="A60" s="13"/>
      <c r="B60" s="13"/>
      <c r="C60" s="33">
        <f>Sheet2!E28</f>
        <v>0</v>
      </c>
      <c r="D60" s="12">
        <v>3003</v>
      </c>
      <c r="E60" s="12" t="s">
        <v>0</v>
      </c>
      <c r="F60" s="14"/>
      <c r="G60" s="11"/>
      <c r="H60" s="12" t="s">
        <v>48</v>
      </c>
      <c r="I60" s="11"/>
      <c r="J60" s="4"/>
    </row>
    <row r="61" spans="1:10" s="15" customFormat="1" ht="21.75" customHeight="1" x14ac:dyDescent="0.35">
      <c r="A61" s="13"/>
      <c r="B61" s="13"/>
      <c r="C61" s="33"/>
      <c r="D61" s="12">
        <v>3043</v>
      </c>
      <c r="E61" s="12" t="s">
        <v>3</v>
      </c>
      <c r="F61" s="11"/>
      <c r="H61" s="37"/>
      <c r="I61" s="38" t="s">
        <v>46</v>
      </c>
      <c r="J61" s="4"/>
    </row>
    <row r="62" spans="1:10" s="15" customFormat="1" ht="21.75" customHeight="1" x14ac:dyDescent="0.35">
      <c r="A62" s="13"/>
      <c r="B62" s="13"/>
      <c r="C62" s="33"/>
      <c r="D62" s="12">
        <v>3843</v>
      </c>
      <c r="E62" s="12" t="s">
        <v>34</v>
      </c>
      <c r="F62" s="11"/>
      <c r="H62" s="4"/>
      <c r="I62" s="34"/>
      <c r="J62" s="4"/>
    </row>
    <row r="63" spans="1:10" s="15" customFormat="1" ht="21.75" customHeight="1" x14ac:dyDescent="0.35">
      <c r="C63" s="11">
        <f>SUM(C58:C61)</f>
        <v>0</v>
      </c>
      <c r="D63" s="12">
        <v>3903</v>
      </c>
      <c r="E63" s="12" t="s">
        <v>35</v>
      </c>
      <c r="F63" s="11"/>
      <c r="H63" s="4"/>
      <c r="I63" s="34"/>
      <c r="J63" s="4"/>
    </row>
    <row r="64" spans="1:10" s="15" customFormat="1" ht="21.75" customHeight="1" x14ac:dyDescent="0.35">
      <c r="C64" s="39"/>
      <c r="D64" s="12">
        <v>3193</v>
      </c>
      <c r="E64" s="12" t="s">
        <v>80</v>
      </c>
      <c r="F64" s="11"/>
      <c r="H64" s="4"/>
      <c r="I64" s="34"/>
      <c r="J64" s="4"/>
    </row>
    <row r="65" spans="1:10" s="15" customFormat="1" ht="21.75" customHeight="1" x14ac:dyDescent="0.35">
      <c r="D65" s="12">
        <v>3813</v>
      </c>
      <c r="E65" s="12" t="s">
        <v>32</v>
      </c>
      <c r="F65" s="11"/>
      <c r="G65" s="4"/>
      <c r="I65" s="34"/>
      <c r="J65" s="4"/>
    </row>
    <row r="66" spans="1:10" s="15" customFormat="1" ht="27" customHeight="1" x14ac:dyDescent="0.35">
      <c r="D66" s="12">
        <v>3313</v>
      </c>
      <c r="E66" s="12" t="s">
        <v>41</v>
      </c>
      <c r="F66" s="11"/>
      <c r="G66" s="4"/>
      <c r="J66" s="4"/>
    </row>
    <row r="67" spans="1:10" s="15" customFormat="1" ht="21.75" customHeight="1" x14ac:dyDescent="0.35">
      <c r="D67" s="11"/>
      <c r="E67" s="14" t="s">
        <v>135</v>
      </c>
      <c r="F67" s="11"/>
      <c r="G67" s="4"/>
      <c r="J67" s="4"/>
    </row>
    <row r="68" spans="1:10" s="15" customFormat="1" ht="21.75" customHeight="1" x14ac:dyDescent="0.35">
      <c r="D68" s="11">
        <v>6500</v>
      </c>
      <c r="E68" s="11" t="s">
        <v>137</v>
      </c>
      <c r="F68" s="11"/>
      <c r="G68" s="4"/>
    </row>
    <row r="69" spans="1:10" s="15" customFormat="1" ht="21.75" customHeight="1" x14ac:dyDescent="0.35">
      <c r="D69" s="11">
        <v>6501</v>
      </c>
      <c r="E69" s="11" t="s">
        <v>136</v>
      </c>
      <c r="F69" s="11"/>
      <c r="G69" s="4"/>
      <c r="H69" s="4"/>
    </row>
    <row r="70" spans="1:10" s="15" customFormat="1" ht="21.75" customHeight="1" x14ac:dyDescent="0.35">
      <c r="D70" s="11">
        <v>6507</v>
      </c>
      <c r="E70" s="11" t="s">
        <v>145</v>
      </c>
      <c r="F70" s="11"/>
      <c r="G70" s="4"/>
      <c r="H70" s="4"/>
    </row>
    <row r="71" spans="1:10" s="15" customFormat="1" ht="21.75" customHeight="1" x14ac:dyDescent="0.35">
      <c r="D71" s="11">
        <v>6502</v>
      </c>
      <c r="E71" s="40" t="s">
        <v>138</v>
      </c>
      <c r="F71" s="40"/>
      <c r="G71" s="4"/>
      <c r="H71" s="4"/>
    </row>
    <row r="72" spans="1:10" s="15" customFormat="1" ht="21.75" customHeight="1" x14ac:dyDescent="0.35">
      <c r="E72" s="4"/>
      <c r="G72" s="4"/>
      <c r="H72" s="4"/>
      <c r="I72" s="4"/>
    </row>
    <row r="73" spans="1:10" s="15" customFormat="1" ht="21.75" customHeight="1" x14ac:dyDescent="0.35">
      <c r="E73" s="4"/>
      <c r="F73" s="4"/>
      <c r="G73" s="4"/>
      <c r="H73" s="4"/>
      <c r="I73" s="4"/>
      <c r="J73" s="4"/>
    </row>
    <row r="74" spans="1:10" s="15" customFormat="1" ht="21.75" customHeight="1" x14ac:dyDescent="0.35">
      <c r="E74" s="4"/>
      <c r="F74" s="4"/>
      <c r="G74" s="4"/>
      <c r="H74" s="4"/>
      <c r="I74" s="4"/>
      <c r="J74" s="4"/>
    </row>
    <row r="75" spans="1:10" s="15" customFormat="1" ht="21.75" customHeight="1" x14ac:dyDescent="0.35">
      <c r="D75" s="4"/>
      <c r="E75" s="4"/>
      <c r="F75" s="4"/>
      <c r="G75" s="4"/>
      <c r="H75" s="4"/>
      <c r="I75" s="4"/>
      <c r="J75" s="4"/>
    </row>
    <row r="76" spans="1:10" s="15" customFormat="1" ht="21.75" customHeight="1" x14ac:dyDescent="0.35">
      <c r="E76" s="4"/>
      <c r="F76" s="4"/>
      <c r="G76" s="4"/>
      <c r="H76" s="4"/>
      <c r="I76" s="4"/>
      <c r="J76" s="4"/>
    </row>
    <row r="77" spans="1:10" s="15" customFormat="1" ht="21.75" customHeight="1" x14ac:dyDescent="0.35">
      <c r="E77" s="4"/>
      <c r="F77" s="4"/>
      <c r="G77" s="4"/>
      <c r="H77" s="4"/>
      <c r="I77" s="4"/>
      <c r="J77" s="4"/>
    </row>
    <row r="78" spans="1:10" s="15" customFormat="1" ht="21.75" customHeight="1" x14ac:dyDescent="0.35">
      <c r="E78" s="4"/>
      <c r="F78" s="4"/>
      <c r="G78" s="4"/>
      <c r="H78" s="4"/>
      <c r="I78" s="4"/>
      <c r="J78" s="4"/>
    </row>
    <row r="79" spans="1:10" s="15" customFormat="1" ht="21.75" customHeight="1" x14ac:dyDescent="0.35">
      <c r="A79" s="4"/>
      <c r="B79" s="4"/>
      <c r="E79" s="4"/>
      <c r="F79" s="4"/>
      <c r="G79" s="4"/>
      <c r="H79" s="4"/>
      <c r="I79" s="4"/>
      <c r="J79" s="4"/>
    </row>
    <row r="80" spans="1:10" s="15" customFormat="1" ht="21.75" customHeight="1" x14ac:dyDescent="0.35">
      <c r="A80" s="4"/>
      <c r="B80" s="4"/>
      <c r="C80" s="4"/>
      <c r="E80" s="4"/>
      <c r="F80" s="4"/>
      <c r="G80" s="4"/>
      <c r="H80" s="4"/>
      <c r="I80" s="4"/>
      <c r="J80" s="4"/>
    </row>
    <row r="81" spans="1:10" s="15" customFormat="1" ht="21.75" customHeight="1" x14ac:dyDescent="0.35">
      <c r="A81" s="4"/>
      <c r="B81" s="4"/>
      <c r="C81" s="4"/>
      <c r="E81" s="4"/>
      <c r="F81" s="4"/>
      <c r="G81" s="4"/>
      <c r="H81" s="4"/>
      <c r="I81" s="4"/>
      <c r="J81" s="4"/>
    </row>
    <row r="82" spans="1:10" ht="21.75" customHeight="1" x14ac:dyDescent="0.35"/>
    <row r="83" spans="1:10" ht="21.75" customHeight="1" x14ac:dyDescent="0.35"/>
    <row r="84" spans="1:10" ht="21.75" customHeight="1" x14ac:dyDescent="0.35"/>
    <row r="85" spans="1:10" ht="21.75" customHeight="1" x14ac:dyDescent="0.35"/>
    <row r="86" spans="1:10" ht="20.25" customHeight="1" x14ac:dyDescent="0.35"/>
    <row r="87" spans="1:10" ht="20.25" customHeight="1" x14ac:dyDescent="0.35"/>
    <row r="88" spans="1:10" ht="20.25" customHeight="1" x14ac:dyDescent="0.35"/>
    <row r="89" spans="1:10" ht="20.25" customHeight="1" x14ac:dyDescent="0.35"/>
    <row r="90" spans="1:10" ht="20.25" customHeight="1" x14ac:dyDescent="0.35"/>
    <row r="91" spans="1:10" ht="20.25" customHeight="1" x14ac:dyDescent="0.35"/>
    <row r="92" spans="1:10" ht="20.25" customHeight="1" x14ac:dyDescent="0.35"/>
    <row r="93" spans="1:10" ht="20.25" customHeight="1" x14ac:dyDescent="0.35"/>
    <row r="94" spans="1:10" ht="20.25" customHeight="1" x14ac:dyDescent="0.35"/>
    <row r="95" spans="1:10" ht="20.25" customHeight="1" x14ac:dyDescent="0.35"/>
    <row r="96" spans="1:10" ht="20.25" customHeight="1" x14ac:dyDescent="0.35"/>
    <row r="97" s="4" customFormat="1" ht="20.25" customHeight="1" x14ac:dyDescent="0.35"/>
    <row r="98" s="4" customFormat="1" ht="20.25" customHeight="1" x14ac:dyDescent="0.35"/>
    <row r="99" s="4" customFormat="1" ht="20.25" customHeight="1" x14ac:dyDescent="0.35"/>
    <row r="100" s="4" customFormat="1" ht="20.25" customHeight="1" x14ac:dyDescent="0.35"/>
    <row r="101" s="4" customFormat="1" ht="20.25" customHeight="1" x14ac:dyDescent="0.35"/>
    <row r="102" s="4" customFormat="1" ht="20.25" customHeight="1" x14ac:dyDescent="0.35"/>
    <row r="103" s="4" customFormat="1" ht="20.25" customHeight="1" x14ac:dyDescent="0.35"/>
  </sheetData>
  <sheetProtection selectLockedCells="1"/>
  <pageMargins left="0.25" right="0.25" top="0.25" bottom="0.25" header="0.3" footer="0.3"/>
  <pageSetup scale="50" orientation="portrait" horizontalDpi="4294967295" verticalDpi="4294967295" r:id="rId1"/>
  <headerFooter>
    <oddHeader>&amp;C&amp;28CUSTOMER ORDER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9"/>
  <sheetViews>
    <sheetView zoomScale="70" zoomScaleNormal="70" workbookViewId="0">
      <selection activeCell="C3" sqref="C3"/>
    </sheetView>
  </sheetViews>
  <sheetFormatPr defaultRowHeight="15" x14ac:dyDescent="0.25"/>
  <cols>
    <col min="1" max="1" width="9.140625" style="1"/>
    <col min="2" max="2" width="32.28515625" style="1" customWidth="1"/>
    <col min="3" max="3" width="12.7109375" style="1" customWidth="1"/>
    <col min="4" max="4" width="13.140625" style="1" customWidth="1"/>
    <col min="5" max="5" width="13" style="1" customWidth="1"/>
    <col min="6" max="16384" width="9.140625" style="1"/>
  </cols>
  <sheetData>
    <row r="2" spans="1:5" x14ac:dyDescent="0.25">
      <c r="C2" s="1" t="s">
        <v>69</v>
      </c>
      <c r="D2" s="1" t="s">
        <v>68</v>
      </c>
    </row>
    <row r="3" spans="1:5" ht="18" x14ac:dyDescent="0.25">
      <c r="A3" s="2">
        <v>4804</v>
      </c>
      <c r="B3" s="2" t="s">
        <v>49</v>
      </c>
      <c r="C3" s="5">
        <v>64.34</v>
      </c>
      <c r="D3" s="1">
        <v>0</v>
      </c>
      <c r="E3" s="6">
        <f>C3*D3</f>
        <v>0</v>
      </c>
    </row>
    <row r="4" spans="1:5" ht="18" x14ac:dyDescent="0.25">
      <c r="A4" s="2">
        <v>4814</v>
      </c>
      <c r="B4" s="2" t="s">
        <v>50</v>
      </c>
      <c r="C4" s="5">
        <v>57.57</v>
      </c>
      <c r="D4" s="1">
        <v>0</v>
      </c>
      <c r="E4" s="6">
        <f t="shared" ref="E4:E10" si="0">C4*D4</f>
        <v>0</v>
      </c>
    </row>
    <row r="5" spans="1:5" ht="18" x14ac:dyDescent="0.25">
      <c r="A5" s="2">
        <v>4824</v>
      </c>
      <c r="B5" s="2" t="s">
        <v>51</v>
      </c>
      <c r="C5" s="5">
        <v>67.73</v>
      </c>
      <c r="D5" s="1">
        <v>0</v>
      </c>
      <c r="E5" s="6">
        <f t="shared" si="0"/>
        <v>0</v>
      </c>
    </row>
    <row r="6" spans="1:5" ht="18" x14ac:dyDescent="0.25">
      <c r="A6" s="2">
        <v>4844</v>
      </c>
      <c r="B6" s="2" t="s">
        <v>52</v>
      </c>
      <c r="C6" s="5">
        <v>74.5</v>
      </c>
      <c r="D6" s="1">
        <v>0</v>
      </c>
      <c r="E6" s="6">
        <f t="shared" si="0"/>
        <v>0</v>
      </c>
    </row>
    <row r="7" spans="1:5" ht="18" x14ac:dyDescent="0.25">
      <c r="A7" s="2">
        <v>4854</v>
      </c>
      <c r="B7" s="2" t="s">
        <v>53</v>
      </c>
      <c r="C7" s="5">
        <v>83.81</v>
      </c>
      <c r="D7" s="1">
        <v>0</v>
      </c>
      <c r="E7" s="6">
        <f t="shared" si="0"/>
        <v>0</v>
      </c>
    </row>
    <row r="8" spans="1:5" ht="18" x14ac:dyDescent="0.25">
      <c r="A8" s="2">
        <v>4864</v>
      </c>
      <c r="B8" s="2" t="s">
        <v>54</v>
      </c>
      <c r="C8" s="5">
        <v>72.81</v>
      </c>
      <c r="D8" s="1">
        <v>0</v>
      </c>
      <c r="E8" s="6">
        <f t="shared" si="0"/>
        <v>0</v>
      </c>
    </row>
    <row r="9" spans="1:5" ht="18" x14ac:dyDescent="0.25">
      <c r="A9" s="2">
        <v>4828</v>
      </c>
      <c r="B9" s="2" t="s">
        <v>55</v>
      </c>
      <c r="C9" s="5">
        <v>24.72</v>
      </c>
      <c r="D9" s="1">
        <v>0</v>
      </c>
      <c r="E9" s="6">
        <f t="shared" si="0"/>
        <v>0</v>
      </c>
    </row>
    <row r="10" spans="1:5" ht="18" x14ac:dyDescent="0.25">
      <c r="A10" s="2">
        <v>4980</v>
      </c>
      <c r="B10" s="2" t="s">
        <v>56</v>
      </c>
      <c r="C10" s="5">
        <v>54.18</v>
      </c>
      <c r="D10" s="1">
        <v>0</v>
      </c>
      <c r="E10" s="6">
        <f t="shared" si="0"/>
        <v>0</v>
      </c>
    </row>
    <row r="11" spans="1:5" x14ac:dyDescent="0.25">
      <c r="A11"/>
      <c r="B11"/>
      <c r="C11" s="7"/>
      <c r="E11"/>
    </row>
    <row r="12" spans="1:5" x14ac:dyDescent="0.25">
      <c r="A12"/>
      <c r="B12"/>
      <c r="C12" s="7"/>
      <c r="E12"/>
    </row>
    <row r="13" spans="1:5" ht="18" x14ac:dyDescent="0.25">
      <c r="A13" s="2">
        <v>3990</v>
      </c>
      <c r="B13" s="2" t="s">
        <v>57</v>
      </c>
      <c r="C13" s="5">
        <v>8.6</v>
      </c>
      <c r="D13" s="1">
        <v>0</v>
      </c>
      <c r="E13" s="6">
        <f t="shared" ref="E13:E25" si="1">C13*D13</f>
        <v>0</v>
      </c>
    </row>
    <row r="14" spans="1:5" ht="18" x14ac:dyDescent="0.25">
      <c r="A14" s="2">
        <v>3992</v>
      </c>
      <c r="B14" s="2" t="s">
        <v>58</v>
      </c>
      <c r="C14" s="5">
        <v>13.98</v>
      </c>
      <c r="D14" s="1">
        <v>0</v>
      </c>
      <c r="E14" s="6">
        <f t="shared" si="1"/>
        <v>0</v>
      </c>
    </row>
    <row r="15" spans="1:5" ht="18" x14ac:dyDescent="0.25">
      <c r="A15" s="2">
        <v>3996</v>
      </c>
      <c r="B15" s="2" t="s">
        <v>59</v>
      </c>
      <c r="C15" s="5">
        <v>10.75</v>
      </c>
      <c r="D15" s="1">
        <v>0</v>
      </c>
      <c r="E15" s="6">
        <f t="shared" si="1"/>
        <v>0</v>
      </c>
    </row>
    <row r="16" spans="1:5" ht="18" x14ac:dyDescent="0.25">
      <c r="A16" s="2">
        <v>3997</v>
      </c>
      <c r="B16" s="2" t="s">
        <v>60</v>
      </c>
      <c r="C16" s="5">
        <v>11.83</v>
      </c>
      <c r="D16" s="1">
        <v>0</v>
      </c>
      <c r="E16" s="6">
        <f t="shared" si="1"/>
        <v>0</v>
      </c>
    </row>
    <row r="17" spans="1:5" ht="18" x14ac:dyDescent="0.25">
      <c r="A17" s="2">
        <v>3998</v>
      </c>
      <c r="B17" s="2" t="s">
        <v>71</v>
      </c>
      <c r="C17" s="5">
        <v>16.13</v>
      </c>
      <c r="D17" s="1">
        <v>0</v>
      </c>
      <c r="E17" s="6">
        <f>C17*D17</f>
        <v>0</v>
      </c>
    </row>
    <row r="18" spans="1:5" x14ac:dyDescent="0.25">
      <c r="A18"/>
      <c r="B18"/>
      <c r="C18" s="9"/>
      <c r="E18"/>
    </row>
    <row r="19" spans="1:5" ht="18" x14ac:dyDescent="0.25">
      <c r="A19" s="2">
        <v>5030</v>
      </c>
      <c r="B19" s="2" t="s">
        <v>61</v>
      </c>
      <c r="C19" s="5">
        <v>26.88</v>
      </c>
      <c r="D19" s="1">
        <v>0</v>
      </c>
      <c r="E19" s="6">
        <f t="shared" si="1"/>
        <v>0</v>
      </c>
    </row>
    <row r="20" spans="1:5" ht="18" x14ac:dyDescent="0.25">
      <c r="A20" s="2">
        <v>5031</v>
      </c>
      <c r="B20" s="2" t="s">
        <v>62</v>
      </c>
      <c r="C20" s="5">
        <v>32.25</v>
      </c>
      <c r="D20" s="1">
        <v>0</v>
      </c>
      <c r="E20" s="6">
        <f t="shared" si="1"/>
        <v>0</v>
      </c>
    </row>
    <row r="21" spans="1:5" ht="18" x14ac:dyDescent="0.25">
      <c r="A21" s="2">
        <v>5033</v>
      </c>
      <c r="B21" s="2" t="s">
        <v>63</v>
      </c>
      <c r="C21" s="5">
        <v>32.25</v>
      </c>
      <c r="D21" s="1">
        <v>0</v>
      </c>
      <c r="E21" s="6">
        <f t="shared" si="1"/>
        <v>0</v>
      </c>
    </row>
    <row r="22" spans="1:5" ht="18" x14ac:dyDescent="0.25">
      <c r="A22" s="2">
        <v>5034</v>
      </c>
      <c r="B22" s="2" t="s">
        <v>64</v>
      </c>
      <c r="C22" s="5">
        <v>30.1</v>
      </c>
      <c r="D22" s="1">
        <v>0</v>
      </c>
      <c r="E22" s="6">
        <f t="shared" si="1"/>
        <v>0</v>
      </c>
    </row>
    <row r="23" spans="1:5" ht="18" x14ac:dyDescent="0.25">
      <c r="A23" s="2">
        <v>5035</v>
      </c>
      <c r="B23" s="2" t="s">
        <v>65</v>
      </c>
      <c r="C23" s="5">
        <v>35.479999999999997</v>
      </c>
      <c r="D23" s="1">
        <v>0</v>
      </c>
      <c r="E23" s="6">
        <f t="shared" si="1"/>
        <v>0</v>
      </c>
    </row>
    <row r="24" spans="1:5" ht="18" x14ac:dyDescent="0.25">
      <c r="A24" s="2">
        <v>5040</v>
      </c>
      <c r="B24" s="2" t="s">
        <v>66</v>
      </c>
      <c r="C24" s="5">
        <v>23.65</v>
      </c>
      <c r="D24" s="1">
        <v>0</v>
      </c>
      <c r="E24" s="6">
        <f t="shared" si="1"/>
        <v>0</v>
      </c>
    </row>
    <row r="25" spans="1:5" ht="18" x14ac:dyDescent="0.25">
      <c r="A25" s="2">
        <v>5042</v>
      </c>
      <c r="B25" s="2" t="s">
        <v>67</v>
      </c>
      <c r="C25" s="5">
        <v>23.65</v>
      </c>
      <c r="D25" s="1">
        <v>0</v>
      </c>
      <c r="E25" s="6">
        <f t="shared" si="1"/>
        <v>0</v>
      </c>
    </row>
    <row r="26" spans="1:5" x14ac:dyDescent="0.25">
      <c r="A26"/>
      <c r="B26"/>
      <c r="C26"/>
      <c r="E26"/>
    </row>
    <row r="27" spans="1:5" ht="18" x14ac:dyDescent="0.25">
      <c r="A27" s="8">
        <v>8370</v>
      </c>
      <c r="B27" s="8" t="s">
        <v>18</v>
      </c>
      <c r="C27" s="5">
        <v>137.69999999999999</v>
      </c>
      <c r="D27" s="1">
        <v>0</v>
      </c>
      <c r="E27" s="6">
        <f t="shared" ref="E27:E29" si="2">C27*D27</f>
        <v>0</v>
      </c>
    </row>
    <row r="28" spans="1:5" ht="18" x14ac:dyDescent="0.25">
      <c r="A28" s="8">
        <v>8380</v>
      </c>
      <c r="B28" s="8" t="s">
        <v>19</v>
      </c>
      <c r="C28" s="5">
        <v>166.73</v>
      </c>
      <c r="D28" s="1">
        <v>0</v>
      </c>
      <c r="E28" s="6">
        <f t="shared" si="2"/>
        <v>0</v>
      </c>
    </row>
    <row r="29" spans="1:5" ht="18" x14ac:dyDescent="0.25">
      <c r="A29" s="8">
        <v>8390</v>
      </c>
      <c r="B29" s="8" t="s">
        <v>20</v>
      </c>
      <c r="C29" s="5">
        <v>195.75</v>
      </c>
      <c r="D29" s="1">
        <v>0</v>
      </c>
      <c r="E29" s="6">
        <f t="shared" si="2"/>
        <v>0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16" sqref="A1:XFD1048576"/>
    </sheetView>
  </sheetViews>
  <sheetFormatPr defaultColWidth="15.42578125" defaultRowHeight="15" x14ac:dyDescent="0.25"/>
  <cols>
    <col min="1" max="16384" width="15.42578125" style="3"/>
  </cols>
  <sheetData/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BDFD756FE394DBF69F17A1FE845EC" ma:contentTypeVersion="9" ma:contentTypeDescription="Create a new document." ma:contentTypeScope="" ma:versionID="d39574b9e36f24a3367b63840db50113">
  <xsd:schema xmlns:xsd="http://www.w3.org/2001/XMLSchema" xmlns:xs="http://www.w3.org/2001/XMLSchema" xmlns:p="http://schemas.microsoft.com/office/2006/metadata/properties" xmlns:ns3="da42beb1-d477-423a-8452-0fb15d1c4f07" xmlns:ns4="b77997d1-8103-422e-a61c-3ce5b9f3d846" targetNamespace="http://schemas.microsoft.com/office/2006/metadata/properties" ma:root="true" ma:fieldsID="fe308e14a2f46f120e6705e88e20e941" ns3:_="" ns4:_="">
    <xsd:import namespace="da42beb1-d477-423a-8452-0fb15d1c4f07"/>
    <xsd:import namespace="b77997d1-8103-422e-a61c-3ce5b9f3d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2beb1-d477-423a-8452-0fb15d1c4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997d1-8103-422e-a61c-3ce5b9f3d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42beb1-d477-423a-8452-0fb15d1c4f07" xsi:nil="true"/>
  </documentManagement>
</p:properties>
</file>

<file path=customXml/itemProps1.xml><?xml version="1.0" encoding="utf-8"?>
<ds:datastoreItem xmlns:ds="http://schemas.openxmlformats.org/officeDocument/2006/customXml" ds:itemID="{54CF85F6-557D-4269-906F-AB3198EEC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2beb1-d477-423a-8452-0fb15d1c4f07"/>
    <ds:schemaRef ds:uri="b77997d1-8103-422e-a61c-3ce5b9f3d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1F133-DB78-49E2-8930-292F9B70F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89840-348B-4B52-BD17-60BA5E55BB11}">
  <ds:schemaRefs>
    <ds:schemaRef ds:uri="http://schemas.microsoft.com/office/2006/documentManagement/types"/>
    <ds:schemaRef ds:uri="da42beb1-d477-423a-8452-0fb15d1c4f07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b77997d1-8103-422e-a61c-3ce5b9f3d84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mjohnson</dc:creator>
  <cp:lastModifiedBy>Najwa Knowles</cp:lastModifiedBy>
  <cp:lastPrinted>2023-05-05T13:50:32Z</cp:lastPrinted>
  <dcterms:created xsi:type="dcterms:W3CDTF">2012-08-10T18:32:04Z</dcterms:created>
  <dcterms:modified xsi:type="dcterms:W3CDTF">2023-05-05T13:54:41Z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0x010100497BDFD756FE394DBF69F17A1FE845EC</vt:lpwstr>
  </property>
</Properties>
</file>